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0" windowWidth="22995" windowHeight="9270" activeTab="0"/>
  </bookViews>
  <sheets>
    <sheet name="NON-PROFIT COMPOSITE SCORE" sheetId="1" r:id="rId1"/>
    <sheet name="Instructions" sheetId="2" r:id="rId2"/>
  </sheets>
  <definedNames/>
  <calcPr fullCalcOnLoad="1"/>
</workbook>
</file>

<file path=xl/sharedStrings.xml><?xml version="1.0" encoding="utf-8"?>
<sst xmlns="http://schemas.openxmlformats.org/spreadsheetml/2006/main" count="72" uniqueCount="69">
  <si>
    <t>Input</t>
  </si>
  <si>
    <t>Ratios</t>
  </si>
  <si>
    <t>Weighted Score</t>
  </si>
  <si>
    <t>= Modified Net Assets/Modified Assets</t>
  </si>
  <si>
    <t>= Expendable Net Assets/Total Expenses</t>
  </si>
  <si>
    <t>= Change in Unrestricted Net Assets/Total Unrestricted Revenue</t>
  </si>
  <si>
    <t>Primary Reserve Ratio Strength Factor Score</t>
  </si>
  <si>
    <t>= 10 x Primary Reserve Ratio</t>
  </si>
  <si>
    <t>Equity Ratio Strength Factor</t>
  </si>
  <si>
    <t>= 6 x Equity Ratio</t>
  </si>
  <si>
    <t>Net Income Ratio Strength Factor</t>
  </si>
  <si>
    <t>If Net Income Ratio Negative</t>
  </si>
  <si>
    <t>If Net Income Ratio Positive</t>
  </si>
  <si>
    <t>If Net Income Ratio is Zero</t>
  </si>
  <si>
    <t>= 1 + (25 x -0.0015)</t>
  </si>
  <si>
    <t>= 1 + (50 x Net Income Ratio)</t>
  </si>
  <si>
    <t>= 1</t>
  </si>
  <si>
    <t>Primary Reserve Ratio Weighted Score</t>
  </si>
  <si>
    <t>Equity Ratio Weighted Score</t>
  </si>
  <si>
    <t>Net Income Ratio Weighted Score</t>
  </si>
  <si>
    <t>= 40% x Primary Reserve Strength Factor Score</t>
  </si>
  <si>
    <t>= 40% x Equity Ratio Strength Factor Score</t>
  </si>
  <si>
    <t>= 20% x Net Income Ratio Strength Factore Score</t>
  </si>
  <si>
    <t>Intermediary Inputs</t>
  </si>
  <si>
    <t>Expendable Net Assets</t>
  </si>
  <si>
    <t>Composite Score</t>
  </si>
  <si>
    <t>= Sum of All Weighted Scores</t>
  </si>
  <si>
    <t>Unrestricted Net Assets</t>
  </si>
  <si>
    <t>Temporarily Restricted Net Assets</t>
  </si>
  <si>
    <t>Annuities, Term Endowments, and Life Income Funds that are Temporarily Restricted</t>
  </si>
  <si>
    <t>Intangible Assets</t>
  </si>
  <si>
    <t>Net Property, Plant and Equipment</t>
  </si>
  <si>
    <t>Post-Employment and Retirement Liabilities</t>
  </si>
  <si>
    <t>All Debt Obtained for long-term Purposes</t>
  </si>
  <si>
    <t>Unsecured Related-Party Receivables</t>
  </si>
  <si>
    <t>Total Expenses</t>
  </si>
  <si>
    <t>Modified Net Assets</t>
  </si>
  <si>
    <t>= (unrestricted net assets) + (temporarily restricted net assets) + (permanently restricted net assets) - (intangible assets) - (unsecured related-party receivables)</t>
  </si>
  <si>
    <t>Modified Assets</t>
  </si>
  <si>
    <t>= (total assets) - (intangible assets) - (unsecured related-party receivables)</t>
  </si>
  <si>
    <t>Change in Unrestricted Net Assets</t>
  </si>
  <si>
    <t>= taken directly from the audited financial statement</t>
  </si>
  <si>
    <t>Total Unrestricted Revenue</t>
  </si>
  <si>
    <t>= taken directly from the audited financial statement (this amount includes net assets released from restriction during the fiscal year)</t>
  </si>
  <si>
    <t>= (unrestricted net assets) + (temporarily restricted net assets) - (annuities, term endowments, and life income funds that are temporarily restricted) - (intangible assets) - (net property, plant and equipment) + (post-employment and retirement liabilities) + (all debt obtained for long-term purposes) - (unsecured related-party receivables)</t>
  </si>
  <si>
    <t>Permanently Restricted Net Assets</t>
  </si>
  <si>
    <t>Total Assets</t>
  </si>
  <si>
    <t>Primary Reserve Ratio</t>
  </si>
  <si>
    <t>Equity Ratio</t>
  </si>
  <si>
    <t>Net Income Ratio</t>
  </si>
  <si>
    <t>Base</t>
  </si>
  <si>
    <t>Strength Factor Score*</t>
  </si>
  <si>
    <t>Pursuant to 34 C.F.R. 668, in order to participate in any Title IV, HEA program, an institution must demonstrate that it is “financially responsible.”  One factor in making this determination is whether an institution’s “composite score” is greater than 1.5. The composite score is calculated using an algorithm established in 34 C.F.R. 668</t>
  </si>
  <si>
    <t>Adjusted*</t>
  </si>
  <si>
    <t>Financial Responsibility Composite Score - Non-Profit Institutions</t>
  </si>
  <si>
    <t>MINTZ LEVIN
Mintz Levin Cohn Ferris Glovsky and Popeo PC</t>
  </si>
  <si>
    <t>Notes &amp; Instructions:</t>
  </si>
  <si>
    <t>- Data should be entered in cells B:7 through B:19 from information in the Institution's Financial Statements</t>
  </si>
  <si>
    <t>- All other fields, including the "Intermediary Inputs" are calculated fields</t>
  </si>
  <si>
    <t>- The final Composite Score is rounded to 1 decimal place pursuant to 34 C.F.R. 668</t>
  </si>
  <si>
    <t>*If the strength factor score for any ratio is greater than or equal to 3, the strength factor score for that ratio is 3. 
If the strength factor score for any ratio is less than or equal to -1, the strength factor score for that ratio is -1.</t>
  </si>
  <si>
    <t>- Only the Input cells B:7 through B:19 can be modified</t>
  </si>
  <si>
    <r>
      <rPr>
        <b/>
        <sz val="11"/>
        <color theme="1"/>
        <rFont val="Calibri"/>
        <family val="2"/>
        <scheme val="minor"/>
      </rPr>
      <t>Mintz, Levin, Cohn, Ferris, Glovsky and Popeo, P.C.</t>
    </r>
    <r>
      <rPr>
        <sz val="11"/>
        <color theme="1"/>
        <rFont val="Calibri"/>
        <family val="2"/>
        <scheme val="minor"/>
      </rPr>
      <t xml:space="preserve">
One Financial Center
Boston, MA 02111</t>
    </r>
  </si>
  <si>
    <t xml:space="preserve">Questions regarding this Tool and the Excel Workbook may be addressed to: </t>
  </si>
  <si>
    <r>
      <rPr>
        <b/>
        <sz val="11"/>
        <color theme="1"/>
        <rFont val="Calibri"/>
        <family val="2"/>
        <scheme val="minor"/>
      </rPr>
      <t>Miyoko Sato</t>
    </r>
    <r>
      <rPr>
        <sz val="11"/>
        <color theme="1"/>
        <rFont val="Calibri"/>
        <family val="2"/>
        <scheme val="minor"/>
      </rPr>
      <t xml:space="preserve">
Member
Phone: 617-348-1896
Email: PMSato@mintz.com</t>
    </r>
  </si>
  <si>
    <r>
      <rPr>
        <b/>
        <sz val="11"/>
        <color theme="1"/>
        <rFont val="Calibri"/>
        <family val="2"/>
        <scheme val="minor"/>
      </rPr>
      <t>Richard Moche</t>
    </r>
    <r>
      <rPr>
        <sz val="11"/>
        <color theme="1"/>
        <rFont val="Calibri"/>
        <family val="2"/>
        <scheme val="minor"/>
      </rPr>
      <t xml:space="preserve">
Member
Phone: 617-348-1696
Email: RMoche@mintz.com</t>
    </r>
  </si>
  <si>
    <t>Colin McNiece 
Associate
Phone: 617-348-1788 
Email: CMcniece@mintz.com</t>
  </si>
  <si>
    <t>- This tool was produced by Mintz Levin to aid non-profit higher-educational institutions and their investors and underwriters with understanding the Financial Responsibility Composite Score utilized by the U.S. Department of Education.  For questions please contact Mintz Levin:</t>
  </si>
  <si>
    <t xml:space="preserve">Copyright © 2015 Mintz, Levin, Cohn, Ferris, Glovsky and Popeo, P.C.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</si>
</sst>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14">
    <font>
      <sz val="11"/>
      <color theme="1"/>
      <name val="Calibri"/>
      <family val="2"/>
      <scheme val="minor"/>
    </font>
    <font>
      <sz val="10"/>
      <name val="Arial"/>
      <family val="2"/>
    </font>
    <font>
      <i/>
      <sz val="9"/>
      <color theme="1"/>
      <name val="Calibri"/>
      <family val="2"/>
      <scheme val="minor"/>
    </font>
    <font>
      <sz val="9"/>
      <color theme="1"/>
      <name val="Calibri"/>
      <family val="2"/>
      <scheme val="minor"/>
    </font>
    <font>
      <sz val="9"/>
      <color rgb="FFFF0000"/>
      <name val="Calibri"/>
      <family val="2"/>
      <scheme val="minor"/>
    </font>
    <font>
      <b/>
      <u val="single"/>
      <sz val="11"/>
      <color theme="1"/>
      <name val="Calibri"/>
      <family val="2"/>
      <scheme val="minor"/>
    </font>
    <font>
      <b/>
      <sz val="11"/>
      <color theme="1"/>
      <name val="Calibri"/>
      <family val="2"/>
      <scheme val="minor"/>
    </font>
    <font>
      <sz val="11"/>
      <color theme="1"/>
      <name val="Times New Roman"/>
      <family val="1"/>
    </font>
    <font>
      <b/>
      <u val="single"/>
      <sz val="14"/>
      <color theme="1"/>
      <name val="Calibri"/>
      <family val="2"/>
      <scheme val="minor"/>
    </font>
    <font>
      <b/>
      <sz val="14"/>
      <color theme="1"/>
      <name val="Calibri"/>
      <family val="2"/>
      <scheme val="minor"/>
    </font>
    <font>
      <sz val="16"/>
      <color theme="0"/>
      <name val="Times New Roman"/>
      <family val="1"/>
    </font>
    <font>
      <sz val="12"/>
      <color theme="1"/>
      <name val="Calibri"/>
      <family val="2"/>
      <scheme val="minor"/>
    </font>
    <font>
      <i/>
      <sz val="11"/>
      <color theme="1"/>
      <name val="Calibri"/>
      <family val="2"/>
      <scheme val="minor"/>
    </font>
    <font>
      <b/>
      <sz val="10"/>
      <color theme="1"/>
      <name val="Arial"/>
      <family val="2"/>
    </font>
  </fonts>
  <fills count="9">
    <fill>
      <patternFill/>
    </fill>
    <fill>
      <patternFill patternType="gray125"/>
    </fill>
    <fill>
      <patternFill patternType="solid">
        <fgColor theme="6" tint="0.399980008602142"/>
        <bgColor indexed="64"/>
      </patternFill>
    </fill>
    <fill>
      <patternFill patternType="solid">
        <fgColor theme="8" tint="0.599990010261536"/>
        <bgColor indexed="64"/>
      </patternFill>
    </fill>
    <fill>
      <patternFill patternType="solid">
        <fgColor theme="9" tint="0.399980008602142"/>
        <bgColor indexed="64"/>
      </patternFill>
    </fill>
    <fill>
      <patternFill patternType="solid">
        <fgColor theme="7" tint="0.399980008602142"/>
        <bgColor indexed="64"/>
      </patternFill>
    </fill>
    <fill>
      <patternFill patternType="solid">
        <fgColor theme="0" tint="-0.249970003962517"/>
        <bgColor indexed="64"/>
      </patternFill>
    </fill>
    <fill>
      <patternFill patternType="solid">
        <fgColor rgb="FFFFFF00"/>
        <bgColor indexed="64"/>
      </patternFill>
    </fill>
    <fill>
      <patternFill patternType="solid">
        <fgColor theme="3" tint="0.399980008602142"/>
        <bgColor indexed="64"/>
      </patternFill>
    </fill>
  </fills>
  <borders count="1">
    <border>
      <left/>
      <right/>
      <top/>
      <bottom/>
      <diagonal/>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0"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39">
    <xf numFmtId="0" fontId="0" fillId="0" borderId="0" xfId="0"/>
    <xf numFmtId="0" fontId="0" fillId="2" borderId="0" xfId="0" applyFill="1"/>
    <xf numFmtId="0" fontId="0" fillId="3" borderId="0" xfId="0" applyFill="1"/>
    <xf numFmtId="0" fontId="0" fillId="4" borderId="0" xfId="0" applyFill="1"/>
    <xf numFmtId="0" fontId="0" fillId="5" borderId="0" xfId="0" applyFill="1"/>
    <xf numFmtId="0" fontId="0" fillId="0" borderId="0" xfId="0" quotePrefix="1"/>
    <xf numFmtId="0" fontId="0" fillId="0" borderId="0" xfId="0" applyAlignment="1">
      <alignment horizontal="left" indent="4"/>
    </xf>
    <xf numFmtId="0" fontId="0" fillId="6" borderId="0" xfId="0" applyFill="1"/>
    <xf numFmtId="0" fontId="0" fillId="0" borderId="0" xfId="0" applyAlignment="1">
      <alignment horizontal="center"/>
    </xf>
    <xf numFmtId="0" fontId="2" fillId="0" borderId="0" xfId="0" applyFont="1" applyAlignment="1" quotePrefix="1">
      <alignment horizontal="center"/>
    </xf>
    <xf numFmtId="0" fontId="2" fillId="0" borderId="0" xfId="0" applyFont="1" applyAlignment="1">
      <alignment horizontal="center"/>
    </xf>
    <xf numFmtId="0" fontId="0" fillId="0" borderId="0" xfId="0" applyFill="1" applyAlignment="1">
      <alignment horizontal="center"/>
    </xf>
    <xf numFmtId="0" fontId="3" fillId="0" borderId="0" xfId="0" applyFont="1" quotePrefix="1"/>
    <xf numFmtId="0" fontId="3" fillId="0" borderId="0" xfId="0" applyFont="1" applyAlignment="1" quotePrefix="1">
      <alignment wrapText="1"/>
    </xf>
    <xf numFmtId="0" fontId="3" fillId="0" borderId="0" xfId="0" applyFont="1" applyAlignment="1">
      <alignment wrapText="1"/>
    </xf>
    <xf numFmtId="0" fontId="4" fillId="0" borderId="0" xfId="0" applyFont="1" applyAlignment="1">
      <alignment/>
    </xf>
    <xf numFmtId="14" fontId="0" fillId="0" borderId="0" xfId="0" applyNumberFormat="1"/>
    <xf numFmtId="44" fontId="0" fillId="0" borderId="0" xfId="16" applyFont="1"/>
    <xf numFmtId="0" fontId="5" fillId="3" borderId="0" xfId="0" applyFont="1" applyFill="1"/>
    <xf numFmtId="0" fontId="5" fillId="6" borderId="0" xfId="0" applyFont="1" applyFill="1"/>
    <xf numFmtId="0" fontId="5" fillId="2" borderId="0" xfId="0" applyFont="1" applyFill="1"/>
    <xf numFmtId="0" fontId="5" fillId="4" borderId="0" xfId="0" applyFont="1" applyFill="1"/>
    <xf numFmtId="0" fontId="5" fillId="5" borderId="0" xfId="0" applyFont="1" applyFill="1"/>
    <xf numFmtId="0" fontId="6" fillId="7" borderId="0" xfId="0" applyFont="1" applyFill="1"/>
    <xf numFmtId="0" fontId="6" fillId="7" borderId="0" xfId="0" applyFont="1" applyFill="1" quotePrefix="1"/>
    <xf numFmtId="0" fontId="5" fillId="7" borderId="0" xfId="0" applyFont="1" applyFill="1"/>
    <xf numFmtId="0" fontId="11" fillId="0" borderId="0" xfId="0" applyFont="1" quotePrefix="1"/>
    <xf numFmtId="44" fontId="0" fillId="0" borderId="0" xfId="16" applyFont="1" applyProtection="1">
      <protection locked="0"/>
    </xf>
    <xf numFmtId="0" fontId="11" fillId="0" borderId="0" xfId="0" applyFont="1" applyAlignment="1" quotePrefix="1">
      <alignment wrapText="1"/>
    </xf>
    <xf numFmtId="0" fontId="0" fillId="0" borderId="0" xfId="0" applyAlignment="1">
      <alignment wrapText="1"/>
    </xf>
    <xf numFmtId="0" fontId="12" fillId="0" borderId="0" xfId="0" applyFont="1"/>
    <xf numFmtId="0" fontId="13" fillId="0" borderId="0" xfId="0" applyFont="1" applyAlignment="1">
      <alignment vertical="center"/>
    </xf>
    <xf numFmtId="0" fontId="6" fillId="0" borderId="0" xfId="0" applyFont="1"/>
    <xf numFmtId="0" fontId="4" fillId="0" borderId="0" xfId="0" applyFont="1" applyAlignment="1">
      <alignment horizontal="left" wrapText="1"/>
    </xf>
    <xf numFmtId="0" fontId="7" fillId="0" borderId="0" xfId="0" applyFont="1" applyAlignment="1">
      <alignment horizontal="left" wrapText="1"/>
    </xf>
    <xf numFmtId="0" fontId="8" fillId="0" borderId="0" xfId="0" applyFont="1" applyAlignment="1">
      <alignment horizontal="left" vertical="top"/>
    </xf>
    <xf numFmtId="0" fontId="10" fillId="8" borderId="0" xfId="0" applyFont="1" applyFill="1" applyAlignment="1">
      <alignment horizontal="center" wrapText="1"/>
    </xf>
    <xf numFmtId="0" fontId="10" fillId="8" borderId="0" xfId="0" applyFont="1" applyFill="1" applyAlignment="1">
      <alignment horizontal="center"/>
    </xf>
    <xf numFmtId="0" fontId="9" fillId="0" borderId="0" xfId="0" applyFont="1" applyAlignment="1">
      <alignment horizontal="left" vertical="top"/>
    </xf>
  </cellXfs>
  <cellStyles count="6">
    <cellStyle name="Normal" xfId="0"/>
    <cellStyle name="Percent" xfId="15"/>
    <cellStyle name="Currency" xfId="16"/>
    <cellStyle name="Currency [0]" xfId="17"/>
    <cellStyle name="Comma" xfId="18"/>
    <cellStyle name="Comma [0]" xfId="19"/>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styles" Target="styles.xml" /><Relationship Id="rId4" Type="http://schemas.openxmlformats.org/officeDocument/2006/relationships/sharedStrings" Target="sharedStrings.xml" /><Relationship Id="rId5" Type="http://schemas.openxmlformats.org/officeDocument/2006/relationships/theme" Target="theme/theme1.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3"/>
  <sheetViews>
    <sheetView tabSelected="1" workbookViewId="0" topLeftCell="A1">
      <selection pane="topLeft" activeCell="A70" sqref="A70"/>
    </sheetView>
  </sheetViews>
  <sheetFormatPr defaultColWidth="9.14285714285714" defaultRowHeight="15"/>
  <cols>
    <col min="1" max="1" width="78" bestFit="1" customWidth="1"/>
    <col min="4" max="4" width="75.7142857142857" customWidth="1"/>
  </cols>
  <sheetData>
    <row r="1" spans="1:4" ht="20.25" customHeight="1">
      <c r="A1" s="35" t="s">
        <v>54</v>
      </c>
      <c r="D1" s="36" t="s">
        <v>55</v>
      </c>
    </row>
    <row r="2" spans="1:4" ht="18" customHeight="1">
      <c r="A2" s="35"/>
      <c r="D2" s="37"/>
    </row>
    <row r="3" ht="6.75" customHeight="1"/>
    <row r="4" spans="1:4" ht="15.75" customHeight="1">
      <c r="A4" s="34" t="s">
        <v>52</v>
      </c>
      <c r="B4" s="34"/>
      <c r="C4" s="34"/>
      <c r="D4" s="34"/>
    </row>
    <row r="5" spans="1:4" ht="15">
      <c r="A5" s="34"/>
      <c r="B5" s="34"/>
      <c r="C5" s="34"/>
      <c r="D5" s="34"/>
    </row>
    <row r="7" spans="1:4" ht="26.25" customHeight="1">
      <c r="A7" s="18" t="s">
        <v>0</v>
      </c>
      <c r="B7" s="2"/>
      <c r="C7" s="2"/>
      <c r="D7" s="2"/>
    </row>
    <row r="8" spans="1:4" ht="26.25" customHeight="1">
      <c r="A8" t="s">
        <v>27</v>
      </c>
      <c r="B8" s="27">
        <v>1</v>
      </c>
      <c r="D8" s="14"/>
    </row>
    <row r="9" spans="1:4" ht="26.25" customHeight="1">
      <c r="A9" t="s">
        <v>28</v>
      </c>
      <c r="B9" s="27">
        <v>1</v>
      </c>
      <c r="D9" s="14"/>
    </row>
    <row r="10" spans="1:4" ht="26.25" customHeight="1">
      <c r="A10" t="s">
        <v>45</v>
      </c>
      <c r="B10" s="27">
        <v>1</v>
      </c>
      <c r="D10" s="14"/>
    </row>
    <row r="11" spans="1:4" ht="26.25" customHeight="1">
      <c r="A11" t="s">
        <v>29</v>
      </c>
      <c r="B11" s="27">
        <v>1</v>
      </c>
      <c r="D11" s="14"/>
    </row>
    <row r="12" spans="1:4" ht="26.25" customHeight="1">
      <c r="A12" t="s">
        <v>46</v>
      </c>
      <c r="B12" s="27">
        <v>1</v>
      </c>
      <c r="D12" s="14"/>
    </row>
    <row r="13" spans="1:4" ht="26.25" customHeight="1">
      <c r="A13" t="s">
        <v>30</v>
      </c>
      <c r="B13" s="27">
        <v>1</v>
      </c>
      <c r="D13" s="14"/>
    </row>
    <row r="14" spans="1:4" ht="26.25" customHeight="1">
      <c r="A14" t="s">
        <v>31</v>
      </c>
      <c r="B14" s="27">
        <v>1</v>
      </c>
      <c r="D14" s="14"/>
    </row>
    <row r="15" spans="1:4" ht="26.25" customHeight="1">
      <c r="A15" t="s">
        <v>32</v>
      </c>
      <c r="B15" s="27">
        <v>1</v>
      </c>
      <c r="D15" s="14"/>
    </row>
    <row r="16" spans="1:4" ht="26.25" customHeight="1">
      <c r="A16" t="s">
        <v>33</v>
      </c>
      <c r="B16" s="27">
        <v>1</v>
      </c>
      <c r="D16" s="14"/>
    </row>
    <row r="17" spans="1:4" ht="26.25" customHeight="1">
      <c r="A17" t="s">
        <v>34</v>
      </c>
      <c r="B17" s="27">
        <v>1</v>
      </c>
      <c r="D17" s="14"/>
    </row>
    <row r="18" spans="1:4" ht="26.25" customHeight="1">
      <c r="A18" t="s">
        <v>35</v>
      </c>
      <c r="B18" s="27">
        <v>1</v>
      </c>
      <c r="D18" s="13" t="s">
        <v>41</v>
      </c>
    </row>
    <row r="19" spans="1:4" ht="26.25" customHeight="1">
      <c r="A19" t="s">
        <v>40</v>
      </c>
      <c r="B19" s="27">
        <v>1</v>
      </c>
      <c r="D19" s="13" t="s">
        <v>41</v>
      </c>
    </row>
    <row r="20" spans="1:4" ht="26.25" customHeight="1">
      <c r="A20" t="s">
        <v>42</v>
      </c>
      <c r="B20" s="27">
        <v>1</v>
      </c>
      <c r="D20" s="13" t="s">
        <v>43</v>
      </c>
    </row>
    <row r="21" ht="14.25" customHeight="1"/>
    <row r="22" spans="1:4" ht="26.25" customHeight="1">
      <c r="A22" s="19" t="s">
        <v>23</v>
      </c>
      <c r="B22" s="7"/>
      <c r="C22" s="7"/>
      <c r="D22" s="7"/>
    </row>
    <row r="23" spans="1:4" ht="39" customHeight="1">
      <c r="A23" t="s">
        <v>24</v>
      </c>
      <c r="B23" s="17">
        <f>B8+B9-B11-B13-B14+B15+B16-B17</f>
        <v>0</v>
      </c>
      <c r="D23" s="13" t="s">
        <v>44</v>
      </c>
    </row>
    <row r="24" spans="1:4" ht="39" customHeight="1">
      <c r="A24" t="s">
        <v>36</v>
      </c>
      <c r="B24" s="17">
        <f>B8+B9+B10-B13-B17</f>
        <v>1</v>
      </c>
      <c r="D24" s="13" t="s">
        <v>37</v>
      </c>
    </row>
    <row r="25" spans="1:4" ht="39" customHeight="1">
      <c r="A25" t="s">
        <v>38</v>
      </c>
      <c r="B25" s="17">
        <f>B12-B13-B17</f>
        <v>-1</v>
      </c>
      <c r="D25" s="13" t="s">
        <v>39</v>
      </c>
    </row>
    <row r="26" ht="14.25" customHeight="1"/>
    <row r="27" spans="1:4" ht="26.25" customHeight="1">
      <c r="A27" s="20" t="s">
        <v>1</v>
      </c>
      <c r="B27" s="1"/>
      <c r="C27" s="1"/>
      <c r="D27" s="1"/>
    </row>
    <row r="28" spans="1:4" ht="26.25" customHeight="1">
      <c r="A28" t="s">
        <v>47</v>
      </c>
      <c r="B28">
        <f>B23/B18</f>
        <v>0</v>
      </c>
      <c r="D28" s="12" t="s">
        <v>4</v>
      </c>
    </row>
    <row r="29" spans="1:4" ht="26.25" customHeight="1">
      <c r="A29" t="s">
        <v>48</v>
      </c>
      <c r="B29">
        <f>B24/B25</f>
        <v>-1</v>
      </c>
      <c r="D29" s="12" t="s">
        <v>3</v>
      </c>
    </row>
    <row r="30" spans="1:4" ht="26.25" customHeight="1">
      <c r="A30" t="s">
        <v>49</v>
      </c>
      <c r="B30">
        <f>B19/B20</f>
        <v>1</v>
      </c>
      <c r="D30" s="12" t="s">
        <v>5</v>
      </c>
    </row>
    <row r="31" ht="14.25" customHeight="1"/>
    <row r="32" spans="1:7" ht="26.25" customHeight="1">
      <c r="A32" s="21" t="s">
        <v>51</v>
      </c>
      <c r="B32" s="3"/>
      <c r="C32" s="3"/>
      <c r="D32" s="3"/>
      <c r="E32" s="15"/>
      <c r="F32" s="15"/>
      <c r="G32" s="15"/>
    </row>
    <row r="33" spans="1:7" ht="26.25" customHeight="1">
      <c r="A33" t="s">
        <v>6</v>
      </c>
      <c r="B33">
        <f>IF(10*B28&gt;=3,3,IF(10*B28&lt;=-1,-1,10*B28))</f>
        <v>0</v>
      </c>
      <c r="D33" s="5" t="s">
        <v>7</v>
      </c>
      <c r="E33" s="15"/>
      <c r="F33" s="15"/>
      <c r="G33" s="15"/>
    </row>
    <row r="34" spans="1:7" ht="26.25" customHeight="1">
      <c r="A34" t="s">
        <v>8</v>
      </c>
      <c r="B34">
        <f>IF(6*B29&gt;=3,3,IF(6*B29&lt;=-1,-1,6*B29))</f>
        <v>-1</v>
      </c>
      <c r="D34" s="5" t="s">
        <v>9</v>
      </c>
      <c r="E34" s="15"/>
      <c r="F34" s="15"/>
      <c r="G34" s="15"/>
    </row>
    <row r="35" spans="1:10" ht="26.25" customHeight="1">
      <c r="A35" t="s">
        <v>10</v>
      </c>
      <c r="B35">
        <f>IF(C37&lt;&gt;"N/A",C37,IF(C38&lt;&gt;"N/A",C38,IF(C39&lt;&gt;"N/A",C39,"ERROR")))</f>
        <v>3</v>
      </c>
      <c r="E35" s="15"/>
      <c r="F35" s="15"/>
      <c r="G35" s="15"/>
      <c r="J35" s="5"/>
    </row>
    <row r="36" spans="2:7" ht="15" customHeight="1">
      <c r="B36" s="9" t="s">
        <v>50</v>
      </c>
      <c r="C36" s="10" t="s">
        <v>53</v>
      </c>
      <c r="E36" s="15"/>
      <c r="F36" s="15"/>
      <c r="G36" s="15"/>
    </row>
    <row r="37" spans="1:7" ht="26.25" customHeight="1">
      <c r="A37" s="6" t="s">
        <v>11</v>
      </c>
      <c r="B37" s="11" t="str">
        <f>IF(B30&lt;0,(1+(25*(-0.0015))),"N/A")</f>
        <v>N/A</v>
      </c>
      <c r="C37" s="11" t="str">
        <f>IF(B37="N/A","N/A",IF(B37&gt;=3,3,IF(B37&lt;=-1,-1,B37)))</f>
        <v>N/A</v>
      </c>
      <c r="D37" s="5" t="s">
        <v>14</v>
      </c>
      <c r="E37" s="15"/>
      <c r="F37" s="15"/>
      <c r="G37" s="15"/>
    </row>
    <row r="38" spans="1:10" ht="26.25" customHeight="1">
      <c r="A38" s="6" t="s">
        <v>12</v>
      </c>
      <c r="B38" s="11">
        <f>IF(B30&gt;0,(1+(50*B30)),"N/A")</f>
        <v>51</v>
      </c>
      <c r="C38" s="11">
        <f>IF(B38="N/A","N/A",IF(B38&gt;=3,3,IF(B38&lt;=-1,-1,B38)))</f>
        <v>3</v>
      </c>
      <c r="D38" s="5" t="s">
        <v>15</v>
      </c>
      <c r="E38" s="15"/>
      <c r="F38" s="15"/>
      <c r="G38" s="15"/>
      <c r="I38" s="8"/>
      <c r="J38" s="8"/>
    </row>
    <row r="39" spans="1:10" ht="26.25" customHeight="1">
      <c r="A39" s="6" t="s">
        <v>13</v>
      </c>
      <c r="B39" s="11" t="str">
        <f>IF(B30=0,1,"N/A")</f>
        <v>N/A</v>
      </c>
      <c r="C39" s="11" t="str">
        <f>IF(B39="N/A","N/A",IF(B39&gt;=3,3,IF(B39&lt;=-1,-1,B39)))</f>
        <v>N/A</v>
      </c>
      <c r="D39" s="5" t="s">
        <v>16</v>
      </c>
      <c r="E39" s="15"/>
      <c r="F39" s="15"/>
      <c r="G39" s="15"/>
      <c r="I39" s="8"/>
      <c r="J39" s="8"/>
    </row>
    <row r="40" spans="5:10" ht="14.25" customHeight="1">
      <c r="E40" s="15"/>
      <c r="F40" s="15"/>
      <c r="G40" s="15"/>
      <c r="I40" s="8"/>
      <c r="J40" s="8"/>
    </row>
    <row r="41" spans="1:4" ht="26.25" customHeight="1">
      <c r="A41" s="22" t="s">
        <v>2</v>
      </c>
      <c r="B41" s="4"/>
      <c r="C41" s="4"/>
      <c r="D41" s="4"/>
    </row>
    <row r="42" spans="1:4" ht="26.25" customHeight="1">
      <c r="A42" t="s">
        <v>17</v>
      </c>
      <c r="B42">
        <f>0.4*B33</f>
        <v>0</v>
      </c>
      <c r="D42" s="5" t="s">
        <v>20</v>
      </c>
    </row>
    <row r="43" spans="1:9" ht="26.25" customHeight="1">
      <c r="A43" t="s">
        <v>18</v>
      </c>
      <c r="B43">
        <f>0.4*B34</f>
        <v>-0.4</v>
      </c>
      <c r="D43" s="5" t="s">
        <v>21</v>
      </c>
      <c r="I43" s="16"/>
    </row>
    <row r="44" spans="1:9" ht="26.25" customHeight="1">
      <c r="A44" t="s">
        <v>19</v>
      </c>
      <c r="B44">
        <f>0.2*B35</f>
        <v>0.6</v>
      </c>
      <c r="D44" s="5" t="s">
        <v>22</v>
      </c>
      <c r="I44" s="16"/>
    </row>
    <row r="45" ht="14.25" customHeight="1"/>
    <row r="46" ht="14.25" customHeight="1"/>
    <row r="47" spans="1:4" ht="26.25" customHeight="1">
      <c r="A47" s="25" t="s">
        <v>25</v>
      </c>
      <c r="B47" s="23">
        <f>ROUND(SUM(B42:B44),1)</f>
        <v>0.2</v>
      </c>
      <c r="C47" s="23"/>
      <c r="D47" s="24" t="s">
        <v>26</v>
      </c>
    </row>
    <row r="50" spans="1:4" ht="27.75" customHeight="1">
      <c r="A50" s="33" t="s">
        <v>60</v>
      </c>
      <c r="B50" s="33"/>
      <c r="C50" s="33"/>
      <c r="D50" s="33"/>
    </row>
    <row r="53" ht="15">
      <c r="A53" s="31"/>
    </row>
    <row r="63" ht="15">
      <c r="A63" s="32" t="s">
        <v>68</v>
      </c>
    </row>
  </sheetData>
  <sheetProtection password="A1BA" sheet="1" objects="1" scenarios="1"/>
  <mergeCells count="4">
    <mergeCell ref="A50:D50"/>
    <mergeCell ref="A4:D5"/>
    <mergeCell ref="A1:A2"/>
    <mergeCell ref="D1:D2"/>
  </mergeCells>
  <printOptions/>
  <pageMargins left="0.45" right="0.45" top="0.5" bottom="0.5" header="0.05" footer="0.05"/>
  <pageSetup horizontalDpi="600" verticalDpi="600" orientation="portrait" scale="1" r:id="rId1"/>
  <headerFooter>
    <oddFooter>&amp;RVersion: April 2015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workbookViewId="0" topLeftCell="A13">
      <selection pane="topLeft" activeCell="A29" sqref="A29"/>
    </sheetView>
  </sheetViews>
  <sheetFormatPr defaultColWidth="9.14285714285714" defaultRowHeight="27" customHeight="1"/>
  <cols>
    <col min="1" max="1" width="103.714285714286" bestFit="1" customWidth="1"/>
    <col min="2" max="4" width="3.71428571428571" customWidth="1"/>
    <col min="5" max="5" width="59.2857142857143" customWidth="1"/>
  </cols>
  <sheetData>
    <row r="1" spans="1:5" ht="27" customHeight="1">
      <c r="A1" s="38" t="s">
        <v>56</v>
      </c>
      <c r="E1" s="36" t="s">
        <v>55</v>
      </c>
    </row>
    <row r="2" spans="1:5" ht="27" customHeight="1">
      <c r="A2" s="38"/>
      <c r="E2" s="37"/>
    </row>
    <row r="3" ht="27" customHeight="1">
      <c r="A3" s="26" t="s">
        <v>57</v>
      </c>
    </row>
    <row r="4" ht="27" customHeight="1">
      <c r="A4" s="5" t="s">
        <v>61</v>
      </c>
    </row>
    <row r="5" ht="27" customHeight="1">
      <c r="A5" s="26" t="s">
        <v>58</v>
      </c>
    </row>
    <row r="6" ht="27" customHeight="1">
      <c r="A6" s="26" t="s">
        <v>59</v>
      </c>
    </row>
    <row r="11" ht="27" customHeight="1">
      <c r="A11" s="26"/>
    </row>
    <row r="12" ht="48" customHeight="1">
      <c r="A12" s="28" t="s">
        <v>67</v>
      </c>
    </row>
    <row r="13" ht="7.5" customHeight="1"/>
    <row r="14" ht="7.5" customHeight="1"/>
    <row r="15" ht="7.5" customHeight="1"/>
    <row r="16" ht="47.25" customHeight="1">
      <c r="A16" s="29" t="s">
        <v>62</v>
      </c>
    </row>
    <row r="17" ht="18.75" customHeight="1"/>
    <row r="18" ht="66" customHeight="1">
      <c r="A18" s="29" t="s">
        <v>65</v>
      </c>
    </row>
    <row r="19" ht="21.75" customHeight="1"/>
    <row r="20" ht="66" customHeight="1">
      <c r="A20" s="29" t="s">
        <v>64</v>
      </c>
    </row>
    <row r="22" ht="27" customHeight="1">
      <c r="A22" s="30" t="s">
        <v>63</v>
      </c>
    </row>
    <row r="23" ht="67.5" customHeight="1">
      <c r="A23" s="29" t="s">
        <v>66</v>
      </c>
    </row>
    <row r="29" ht="27" customHeight="1">
      <c r="A29" s="32" t="s">
        <v>68</v>
      </c>
    </row>
  </sheetData>
  <sheetProtection password="A1BA" sheet="1" objects="1" scenarios="1"/>
  <mergeCells count="2">
    <mergeCell ref="E1:E2"/>
    <mergeCell ref="A1:A2"/>
  </mergeCells>
  <printOptions/>
  <pageMargins left="0.7" right="0.7" top="0.75" bottom="0.75" header="0.3" footer="0.3"/>
  <pageSetup horizontalDpi="600" verticalDpi="600" orientation="portrait" scale="1" r:id="rId1"/>
  <headerFooter>
    <oddFooter>&amp;RVersion: April 2015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ntentType/>
  <cp:contentStatus/>
</cp:coreProperties>
</file>